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4" i="1" l="1"/>
  <c r="H43" i="1"/>
  <c r="H41" i="1"/>
  <c r="H35" i="1"/>
  <c r="D41" i="1"/>
  <c r="D44" i="1"/>
  <c r="D43" i="1"/>
  <c r="D35" i="1"/>
  <c r="G24" i="1" l="1"/>
  <c r="G50" i="1" s="1"/>
  <c r="G58" i="1" s="1"/>
  <c r="C24" i="1"/>
  <c r="C50" i="1" s="1"/>
  <c r="C58" i="1" s="1"/>
  <c r="G14" i="1"/>
  <c r="C14" i="1"/>
  <c r="D27" i="1" l="1"/>
  <c r="H19" i="1"/>
  <c r="H18" i="1"/>
  <c r="H17" i="1"/>
  <c r="D19" i="1"/>
  <c r="D18" i="1"/>
  <c r="D17" i="1"/>
  <c r="H61" i="1"/>
  <c r="D61" i="1"/>
  <c r="H53" i="1"/>
  <c r="D53" i="1"/>
  <c r="H28" i="1"/>
  <c r="H29" i="1"/>
  <c r="H30" i="1"/>
  <c r="H31" i="1"/>
  <c r="H32" i="1"/>
  <c r="H33" i="1"/>
  <c r="H34" i="1"/>
  <c r="H36" i="1"/>
  <c r="H37" i="1"/>
  <c r="H38" i="1"/>
  <c r="H39" i="1"/>
  <c r="H40" i="1"/>
  <c r="H42" i="1"/>
  <c r="H45" i="1"/>
  <c r="H27" i="1"/>
  <c r="D28" i="1"/>
  <c r="D29" i="1"/>
  <c r="D30" i="1"/>
  <c r="D31" i="1"/>
  <c r="D32" i="1"/>
  <c r="D33" i="1"/>
  <c r="D34" i="1"/>
  <c r="D36" i="1"/>
  <c r="D37" i="1"/>
  <c r="D38" i="1"/>
  <c r="D39" i="1"/>
  <c r="D40" i="1"/>
  <c r="D42" i="1"/>
  <c r="D45" i="1"/>
  <c r="E8" i="1" l="1"/>
  <c r="E7" i="1"/>
  <c r="G47" i="1"/>
  <c r="C47" i="1"/>
  <c r="G63" i="1"/>
  <c r="C63" i="1"/>
  <c r="G55" i="1"/>
  <c r="C55" i="1"/>
  <c r="G21" i="1"/>
  <c r="H21" i="1" s="1"/>
  <c r="C21" i="1"/>
  <c r="D21" i="1" s="1"/>
  <c r="I43" i="1" l="1"/>
  <c r="I44" i="1"/>
  <c r="I35" i="1"/>
  <c r="I41" i="1"/>
  <c r="E44" i="1"/>
  <c r="E41" i="1"/>
  <c r="E35" i="1"/>
  <c r="E43" i="1"/>
  <c r="D11" i="1"/>
  <c r="D10" i="1"/>
  <c r="I53" i="1"/>
  <c r="I55" i="1" s="1"/>
  <c r="H55" i="1"/>
  <c r="H47" i="1"/>
  <c r="E53" i="1"/>
  <c r="E55" i="1" s="1"/>
  <c r="D55" i="1"/>
  <c r="D47" i="1"/>
  <c r="C11" i="1"/>
  <c r="C10" i="1"/>
  <c r="E19" i="1"/>
  <c r="I19" i="1"/>
  <c r="E61" i="1"/>
  <c r="E63" i="1" s="1"/>
  <c r="D63" i="1"/>
  <c r="I61" i="1"/>
  <c r="I63" i="1" s="1"/>
  <c r="H63" i="1"/>
  <c r="E42" i="1"/>
  <c r="E45" i="1"/>
  <c r="E34" i="1"/>
  <c r="E30" i="1"/>
  <c r="E39" i="1"/>
  <c r="E28" i="1"/>
  <c r="E32" i="1"/>
  <c r="E37" i="1"/>
  <c r="I29" i="1"/>
  <c r="I28" i="1"/>
  <c r="I37" i="1"/>
  <c r="I32" i="1"/>
  <c r="I45" i="1"/>
  <c r="I39" i="1"/>
  <c r="I34" i="1"/>
  <c r="I30" i="1"/>
  <c r="E18" i="1"/>
  <c r="E27" i="1"/>
  <c r="E29" i="1"/>
  <c r="E31" i="1"/>
  <c r="E33" i="1"/>
  <c r="E36" i="1"/>
  <c r="E38" i="1"/>
  <c r="E40" i="1"/>
  <c r="I27" i="1"/>
  <c r="I42" i="1"/>
  <c r="I40" i="1"/>
  <c r="I38" i="1"/>
  <c r="I36" i="1"/>
  <c r="I33" i="1"/>
  <c r="I31" i="1"/>
  <c r="E17" i="1"/>
  <c r="I18" i="1"/>
  <c r="I17" i="1"/>
  <c r="E10" i="1" l="1"/>
  <c r="E11" i="1"/>
  <c r="E21" i="1"/>
  <c r="I21" i="1"/>
  <c r="E47" i="1"/>
  <c r="I47" i="1"/>
</calcChain>
</file>

<file path=xl/sharedStrings.xml><?xml version="1.0" encoding="utf-8"?>
<sst xmlns="http://schemas.openxmlformats.org/spreadsheetml/2006/main" count="72" uniqueCount="43">
  <si>
    <t>GREENVILLE INDEPENDENT SCHOOL DISTRICT</t>
  </si>
  <si>
    <t>GENERAL, STUDENT NUTRITION AND DEBT SERVICE FUNDS</t>
  </si>
  <si>
    <t>Total</t>
  </si>
  <si>
    <t>Per Student</t>
  </si>
  <si>
    <t>Percent of Total</t>
  </si>
  <si>
    <t>State Revenue Sources</t>
  </si>
  <si>
    <t>Function Code</t>
  </si>
  <si>
    <t>General Fund (199) Expenditure By Function</t>
  </si>
  <si>
    <t>Student Nutrition (240) Expenditure By Function</t>
  </si>
  <si>
    <t>Debt Service Fund (599) Expenditure By Function</t>
  </si>
  <si>
    <t>Debt Service</t>
  </si>
  <si>
    <t>Food Services</t>
  </si>
  <si>
    <t>General Fund                                                      Totals Per Student</t>
  </si>
  <si>
    <t>Students in Enrollment</t>
  </si>
  <si>
    <t>Students in ADA</t>
  </si>
  <si>
    <t>General Fund Expenditures Per Student</t>
  </si>
  <si>
    <t>All Funds Expenditures Per Student</t>
  </si>
  <si>
    <t>Budget</t>
  </si>
  <si>
    <t>(+/-)</t>
  </si>
  <si>
    <t>Grand Total</t>
  </si>
  <si>
    <t>Instruction</t>
  </si>
  <si>
    <t>Instructional Resources</t>
  </si>
  <si>
    <t>Curriculum &amp; Staff Dev.</t>
  </si>
  <si>
    <t>Instructional Leadership</t>
  </si>
  <si>
    <t>School Leadership</t>
  </si>
  <si>
    <t>Health Services</t>
  </si>
  <si>
    <t>Student Transportatioin</t>
  </si>
  <si>
    <t>Cocurricular Activities</t>
  </si>
  <si>
    <t>Administration</t>
  </si>
  <si>
    <t>Maintenance &amp; Operation</t>
  </si>
  <si>
    <t>Security &amp; Monitoring</t>
  </si>
  <si>
    <t>Technology</t>
  </si>
  <si>
    <t>Community Services</t>
  </si>
  <si>
    <t>Intergovernmental</t>
  </si>
  <si>
    <t>Guidance, Counseling Svcs.</t>
  </si>
  <si>
    <t>Federal Revenue Sources</t>
  </si>
  <si>
    <t>Local Revenues</t>
  </si>
  <si>
    <t>2015-16</t>
  </si>
  <si>
    <t>Funds 199, 240, and 599                             Revenue By Source</t>
  </si>
  <si>
    <t>2016-17</t>
  </si>
  <si>
    <t>Facilities Acquisition</t>
  </si>
  <si>
    <t>Payment to Fiscal Agent</t>
  </si>
  <si>
    <t>PROPOSED 2016-2017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</si>
</sst>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/>
    <xf numFmtId="164" fontId="0" fillId="0" borderId="1" xfId="2" applyNumberFormat="1" applyFont="1" applyBorder="1"/>
    <xf numFmtId="165" fontId="0" fillId="0" borderId="0" xfId="3" applyNumberFormat="1" applyFont="1"/>
    <xf numFmtId="165" fontId="0" fillId="0" borderId="1" xfId="3" applyNumberFormat="1" applyFont="1" applyBorder="1"/>
    <xf numFmtId="164" fontId="2" fillId="2" borderId="2" xfId="2" applyNumberFormat="1" applyFont="1" applyFill="1" applyBorder="1" applyAlignment="1">
      <alignment horizontal="center"/>
    </xf>
    <xf numFmtId="0" fontId="3" fillId="0" borderId="0" xfId="0" applyFont="1" applyFill="1" applyBorder="1"/>
    <xf numFmtId="43" fontId="0" fillId="0" borderId="0" xfId="1" applyFont="1"/>
    <xf numFmtId="164" fontId="2" fillId="2" borderId="5" xfId="4" quotePrefix="1" applyNumberFormat="1" applyFont="1" applyBorder="1" applyAlignment="1">
      <alignment horizontal="center"/>
    </xf>
    <xf numFmtId="165" fontId="2" fillId="2" borderId="5" xfId="4" applyNumberFormat="1" applyFont="1" applyBorder="1" applyAlignment="1">
      <alignment horizontal="center"/>
    </xf>
    <xf numFmtId="164" fontId="2" fillId="2" borderId="6" xfId="4" applyNumberFormat="1" applyFont="1" applyBorder="1" applyAlignment="1">
      <alignment horizontal="center"/>
    </xf>
    <xf numFmtId="165" fontId="2" fillId="2" borderId="6" xfId="4" applyNumberFormat="1" applyFont="1" applyBorder="1" applyAlignment="1">
      <alignment horizontal="center"/>
    </xf>
    <xf numFmtId="166" fontId="0" fillId="0" borderId="0" xfId="1" applyNumberFormat="1" applyFont="1"/>
    <xf numFmtId="164" fontId="2" fillId="0" borderId="0" xfId="0" applyNumberFormat="1" applyFont="1"/>
    <xf numFmtId="164" fontId="0" fillId="0" borderId="0" xfId="2" applyNumberFormat="1" applyFont="1" applyBorder="1"/>
    <xf numFmtId="0" fontId="0" fillId="0" borderId="0" xfId="0" applyAlignment="1">
      <alignment horizontal="center"/>
    </xf>
    <xf numFmtId="167" fontId="0" fillId="0" borderId="0" xfId="0" applyNumberFormat="1"/>
    <xf numFmtId="167" fontId="2" fillId="0" borderId="0" xfId="0" applyNumberFormat="1" applyFont="1"/>
    <xf numFmtId="164" fontId="0" fillId="0" borderId="0" xfId="2" applyNumberFormat="1" applyFont="1"/>
    <xf numFmtId="164" fontId="0" fillId="0" borderId="1" xfId="2" applyNumberFormat="1" applyFont="1" applyBorder="1"/>
    <xf numFmtId="0" fontId="2" fillId="2" borderId="7" xfId="4" applyFont="1" applyBorder="1" applyAlignment="1">
      <alignment horizontal="center" wrapText="1"/>
    </xf>
    <xf numFmtId="0" fontId="2" fillId="2" borderId="8" xfId="4" applyFont="1" applyBorder="1" applyAlignment="1">
      <alignment horizontal="center" wrapText="1"/>
    </xf>
    <xf numFmtId="0" fontId="2" fillId="2" borderId="9" xfId="4" applyFont="1" applyBorder="1" applyAlignment="1">
      <alignment horizontal="center" wrapText="1"/>
    </xf>
    <xf numFmtId="0" fontId="2" fillId="2" borderId="10" xfId="4" applyFont="1" applyBorder="1" applyAlignment="1">
      <alignment horizontal="center" wrapText="1"/>
    </xf>
    <xf numFmtId="164" fontId="2" fillId="2" borderId="3" xfId="2" quotePrefix="1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165" fontId="2" fillId="2" borderId="5" xfId="3" applyNumberFormat="1" applyFont="1" applyFill="1" applyBorder="1" applyAlignment="1">
      <alignment horizontal="center" wrapText="1"/>
    </xf>
    <xf numFmtId="165" fontId="2" fillId="2" borderId="6" xfId="3" applyNumberFormat="1" applyFont="1" applyFill="1" applyBorder="1" applyAlignment="1">
      <alignment horizontal="center" wrapText="1"/>
    </xf>
    <xf numFmtId="0" fontId="2" fillId="2" borderId="5" xfId="4" applyFont="1" applyBorder="1" applyAlignment="1">
      <alignment horizontal="center" wrapText="1"/>
    </xf>
    <xf numFmtId="0" fontId="2" fillId="2" borderId="6" xfId="4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topLeftCell="A4" zoomScaleNormal="100" workbookViewId="0">
      <selection activeCell="P14" sqref="P14"/>
    </sheetView>
  </sheetViews>
  <sheetFormatPr defaultColWidth="9.140625" defaultRowHeight="15" x14ac:dyDescent="0.25"/>
  <cols>
    <col min="1" max="1" width="12.7109375" customWidth="1"/>
    <col min="2" max="2" width="24" customWidth="1"/>
    <col min="3" max="3" width="13.7109375" style="3" customWidth="1"/>
    <col min="4" max="4" width="12.7109375" style="3" customWidth="1"/>
    <col min="5" max="5" width="12.7109375" style="5" customWidth="1"/>
    <col min="6" max="6" width="5.7109375" customWidth="1"/>
    <col min="7" max="7" width="13.7109375" style="3" customWidth="1"/>
    <col min="8" max="8" width="12.7109375" style="3" customWidth="1"/>
    <col min="9" max="9" width="12.7109375" style="5" customWidth="1"/>
    <col min="12" max="12" width="11.5703125" bestFit="1" customWidth="1"/>
    <col min="15" max="15" width="13.85546875" style="18" bestFit="1" customWidth="1"/>
    <col min="16" max="17" width="12.7109375" style="18" bestFit="1" customWidth="1"/>
    <col min="18" max="18" width="13.85546875" style="18" bestFit="1" customWidth="1"/>
    <col min="19" max="20" width="9.140625" style="18"/>
  </cols>
  <sheetData>
    <row r="1" spans="1:20" ht="18.75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20" ht="18.75" x14ac:dyDescent="0.3">
      <c r="A2" s="33" t="s">
        <v>42</v>
      </c>
      <c r="B2" s="33"/>
      <c r="C2" s="33"/>
      <c r="D2" s="33"/>
      <c r="E2" s="33"/>
      <c r="F2" s="33"/>
      <c r="G2" s="33"/>
      <c r="H2" s="33"/>
      <c r="I2" s="33"/>
    </row>
    <row r="3" spans="1:20" ht="18.75" x14ac:dyDescent="0.3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5" spans="1:20" x14ac:dyDescent="0.25">
      <c r="A5" s="22" t="s">
        <v>12</v>
      </c>
      <c r="B5" s="23"/>
      <c r="C5" s="10" t="s">
        <v>39</v>
      </c>
      <c r="D5" s="10" t="s">
        <v>37</v>
      </c>
      <c r="E5" s="11"/>
    </row>
    <row r="6" spans="1:20" x14ac:dyDescent="0.25">
      <c r="A6" s="24"/>
      <c r="B6" s="25"/>
      <c r="C6" s="12" t="s">
        <v>17</v>
      </c>
      <c r="D6" s="12" t="s">
        <v>17</v>
      </c>
      <c r="E6" s="13" t="s">
        <v>18</v>
      </c>
    </row>
    <row r="7" spans="1:20" x14ac:dyDescent="0.25">
      <c r="A7" s="8" t="s">
        <v>13</v>
      </c>
      <c r="C7" s="14">
        <v>5328</v>
      </c>
      <c r="D7" s="14">
        <v>5220</v>
      </c>
      <c r="E7" s="9">
        <f>SUM(C7-D7)</f>
        <v>108</v>
      </c>
    </row>
    <row r="8" spans="1:20" x14ac:dyDescent="0.25">
      <c r="A8" s="8" t="s">
        <v>14</v>
      </c>
      <c r="C8" s="14">
        <v>4940</v>
      </c>
      <c r="D8" s="14">
        <v>4839</v>
      </c>
      <c r="E8" s="9">
        <f>SUM(C8-D8)</f>
        <v>101</v>
      </c>
    </row>
    <row r="9" spans="1:20" x14ac:dyDescent="0.25">
      <c r="A9" s="8"/>
    </row>
    <row r="10" spans="1:20" x14ac:dyDescent="0.25">
      <c r="A10" s="8" t="s">
        <v>15</v>
      </c>
      <c r="C10" s="3">
        <f>SUM(C47/C7)</f>
        <v>7649.711336336336</v>
      </c>
      <c r="D10" s="3">
        <f>SUM(G47/D7)</f>
        <v>7668.8478927203068</v>
      </c>
      <c r="E10" s="3">
        <f>SUM(C10-D10)</f>
        <v>-19.136556383970856</v>
      </c>
    </row>
    <row r="11" spans="1:20" x14ac:dyDescent="0.25">
      <c r="A11" s="8" t="s">
        <v>16</v>
      </c>
      <c r="C11" s="3">
        <f>SUM(C47+C55+C63)/C7</f>
        <v>9089.670232732733</v>
      </c>
      <c r="D11" s="3">
        <f>SUM(G47+G55+G63)/D7</f>
        <v>9163.6344827586199</v>
      </c>
      <c r="E11" s="3">
        <f>SUM(C11-D11)</f>
        <v>-73.96425002588694</v>
      </c>
    </row>
    <row r="12" spans="1:20" x14ac:dyDescent="0.25">
      <c r="A12" s="8"/>
    </row>
    <row r="14" spans="1:20" s="1" customFormat="1" x14ac:dyDescent="0.25">
      <c r="A14" s="22" t="s">
        <v>38</v>
      </c>
      <c r="B14" s="23"/>
      <c r="C14" s="26" t="str">
        <f>C5</f>
        <v>2016-17</v>
      </c>
      <c r="D14" s="27"/>
      <c r="E14" s="28" t="s">
        <v>4</v>
      </c>
      <c r="G14" s="26" t="str">
        <f>D5</f>
        <v>2015-16</v>
      </c>
      <c r="H14" s="27"/>
      <c r="I14" s="28" t="s">
        <v>4</v>
      </c>
      <c r="L14" s="15"/>
      <c r="O14" s="19"/>
      <c r="P14" s="19"/>
      <c r="Q14" s="19"/>
      <c r="R14" s="19"/>
      <c r="S14" s="19"/>
      <c r="T14" s="19"/>
    </row>
    <row r="15" spans="1:20" s="1" customFormat="1" x14ac:dyDescent="0.25">
      <c r="A15" s="24"/>
      <c r="B15" s="25"/>
      <c r="C15" s="7" t="s">
        <v>2</v>
      </c>
      <c r="D15" s="7" t="s">
        <v>3</v>
      </c>
      <c r="E15" s="29"/>
      <c r="G15" s="7" t="s">
        <v>2</v>
      </c>
      <c r="H15" s="7" t="s">
        <v>3</v>
      </c>
      <c r="I15" s="29"/>
      <c r="O15" s="19"/>
      <c r="P15" s="19"/>
      <c r="Q15" s="19"/>
      <c r="R15" s="19"/>
      <c r="S15" s="19"/>
      <c r="T15" s="19"/>
    </row>
    <row r="16" spans="1:20" x14ac:dyDescent="0.25">
      <c r="R16" s="19"/>
    </row>
    <row r="17" spans="1:18" x14ac:dyDescent="0.25">
      <c r="A17" t="s">
        <v>36</v>
      </c>
      <c r="C17" s="3">
        <v>25380792</v>
      </c>
      <c r="D17" s="3">
        <f>SUM(C17/$C$7)</f>
        <v>4763.6621621621625</v>
      </c>
      <c r="E17" s="5">
        <f>SUM(C17/$C$21)</f>
        <v>0.5245163982620078</v>
      </c>
      <c r="G17" s="3">
        <v>24877972</v>
      </c>
      <c r="H17" s="3">
        <f>SUM(G17/$D$7)</f>
        <v>4765.8950191570884</v>
      </c>
      <c r="I17" s="5">
        <f>SUM(G17/$G$21)</f>
        <v>0.52530305837663271</v>
      </c>
      <c r="R17" s="19"/>
    </row>
    <row r="18" spans="1:18" x14ac:dyDescent="0.25">
      <c r="A18" t="s">
        <v>5</v>
      </c>
      <c r="C18" s="3">
        <v>20162471</v>
      </c>
      <c r="D18" s="3">
        <f t="shared" ref="D18:D19" si="0">SUM(C18/$C$7)</f>
        <v>3784.2475600600601</v>
      </c>
      <c r="E18" s="5">
        <f>SUM(C18/$C$21)</f>
        <v>0.41667520339720615</v>
      </c>
      <c r="G18" s="3">
        <v>19637699</v>
      </c>
      <c r="H18" s="16">
        <f t="shared" ref="H18:H19" si="1">SUM(G18/$D$7)</f>
        <v>3762.0113026819922</v>
      </c>
      <c r="I18" s="5">
        <f>SUM(G18/$G$21)</f>
        <v>0.41465370827572845</v>
      </c>
    </row>
    <row r="19" spans="1:18" x14ac:dyDescent="0.25">
      <c r="A19" t="s">
        <v>35</v>
      </c>
      <c r="C19" s="4">
        <v>2845676</v>
      </c>
      <c r="D19" s="4">
        <f t="shared" si="0"/>
        <v>534.0983483483484</v>
      </c>
      <c r="E19" s="6">
        <f>SUM(C19/$C$21)</f>
        <v>5.8808398340786106E-2</v>
      </c>
      <c r="G19" s="4">
        <v>2843604</v>
      </c>
      <c r="H19" s="4">
        <f t="shared" si="1"/>
        <v>544.75172413793098</v>
      </c>
      <c r="I19" s="6">
        <f>SUM(G19/$G$21)</f>
        <v>6.004323334763887E-2</v>
      </c>
    </row>
    <row r="21" spans="1:18" x14ac:dyDescent="0.25">
      <c r="A21" s="32" t="s">
        <v>19</v>
      </c>
      <c r="B21" s="32"/>
      <c r="C21" s="4">
        <f>SUM(C17:C20)</f>
        <v>48388939</v>
      </c>
      <c r="D21" s="4">
        <f>SUM(C21/$C$7)</f>
        <v>9082.0080705705714</v>
      </c>
      <c r="E21" s="6">
        <f>SUM(E17:E20)</f>
        <v>1</v>
      </c>
      <c r="G21" s="4">
        <f>SUM(G17:G20)</f>
        <v>47359275</v>
      </c>
      <c r="H21" s="4">
        <f>SUM(G21/$D$7)</f>
        <v>9072.6580459770121</v>
      </c>
      <c r="I21" s="6">
        <f>SUM(I17:I20)</f>
        <v>1</v>
      </c>
    </row>
    <row r="24" spans="1:18" x14ac:dyDescent="0.25">
      <c r="A24" s="30" t="s">
        <v>6</v>
      </c>
      <c r="B24" s="30" t="s">
        <v>7</v>
      </c>
      <c r="C24" s="26" t="str">
        <f>C5</f>
        <v>2016-17</v>
      </c>
      <c r="D24" s="27"/>
      <c r="E24" s="28" t="s">
        <v>4</v>
      </c>
      <c r="F24" s="1"/>
      <c r="G24" s="26" t="str">
        <f>D5</f>
        <v>2015-16</v>
      </c>
      <c r="H24" s="27"/>
      <c r="I24" s="28" t="s">
        <v>4</v>
      </c>
    </row>
    <row r="25" spans="1:18" x14ac:dyDescent="0.25">
      <c r="A25" s="31"/>
      <c r="B25" s="31"/>
      <c r="C25" s="7" t="s">
        <v>2</v>
      </c>
      <c r="D25" s="7" t="s">
        <v>3</v>
      </c>
      <c r="E25" s="29"/>
      <c r="F25" s="1"/>
      <c r="G25" s="7" t="s">
        <v>2</v>
      </c>
      <c r="H25" s="7" t="s">
        <v>3</v>
      </c>
      <c r="I25" s="29"/>
    </row>
    <row r="27" spans="1:18" x14ac:dyDescent="0.25">
      <c r="A27" s="2">
        <v>11</v>
      </c>
      <c r="B27" t="s">
        <v>20</v>
      </c>
      <c r="C27" s="3">
        <v>23579412</v>
      </c>
      <c r="D27" s="3">
        <f>SUM(C27/$C$7)</f>
        <v>4425.5653153153153</v>
      </c>
      <c r="E27" s="5">
        <f>SUM(C27/$C$47)</f>
        <v>0.57852710000882779</v>
      </c>
      <c r="G27" s="20">
        <v>21882290</v>
      </c>
      <c r="H27" s="3">
        <f>SUM(G27/$D$7)</f>
        <v>4192.0095785440617</v>
      </c>
      <c r="I27" s="5">
        <f>SUM(G27/$G$47)</f>
        <v>0.54662833807452982</v>
      </c>
    </row>
    <row r="28" spans="1:18" x14ac:dyDescent="0.25">
      <c r="A28" s="2">
        <v>12</v>
      </c>
      <c r="B28" t="s">
        <v>21</v>
      </c>
      <c r="C28" s="3">
        <v>252237</v>
      </c>
      <c r="D28" s="3">
        <f t="shared" ref="D28:D45" si="2">SUM(C28/$C$7)</f>
        <v>47.34177927927928</v>
      </c>
      <c r="E28" s="5">
        <f>SUM(C28/$C$47)</f>
        <v>6.188701402941121E-3</v>
      </c>
      <c r="G28" s="20">
        <v>233782</v>
      </c>
      <c r="H28" s="3">
        <f t="shared" ref="H28:H45" si="3">SUM(G28/$D$7)</f>
        <v>44.78582375478927</v>
      </c>
      <c r="I28" s="5">
        <f>SUM(G28/$G$47)</f>
        <v>5.8399676693682298E-3</v>
      </c>
    </row>
    <row r="29" spans="1:18" x14ac:dyDescent="0.25">
      <c r="A29" s="2">
        <v>13</v>
      </c>
      <c r="B29" t="s">
        <v>22</v>
      </c>
      <c r="C29" s="3">
        <v>812470</v>
      </c>
      <c r="D29" s="3">
        <f t="shared" si="2"/>
        <v>152.49061561561561</v>
      </c>
      <c r="E29" s="5">
        <f>SUM(C29/$C$47)</f>
        <v>1.9934165998039828E-2</v>
      </c>
      <c r="G29" s="20">
        <v>866716</v>
      </c>
      <c r="H29" s="3">
        <f t="shared" si="3"/>
        <v>166.03754789272031</v>
      </c>
      <c r="I29" s="5">
        <f>SUM(G29/$G$47)</f>
        <v>2.1650911612203484E-2</v>
      </c>
    </row>
    <row r="30" spans="1:18" x14ac:dyDescent="0.25">
      <c r="A30" s="2">
        <v>21</v>
      </c>
      <c r="B30" t="s">
        <v>23</v>
      </c>
      <c r="C30" s="3">
        <v>599432</v>
      </c>
      <c r="D30" s="3">
        <f t="shared" si="2"/>
        <v>112.506006006006</v>
      </c>
      <c r="E30" s="5">
        <f>SUM(C30/$C$47)</f>
        <v>1.4707222411334585E-2</v>
      </c>
      <c r="G30" s="20">
        <v>545498</v>
      </c>
      <c r="H30" s="3">
        <f t="shared" si="3"/>
        <v>104.50153256704981</v>
      </c>
      <c r="I30" s="5">
        <f>SUM(G30/$G$47)</f>
        <v>1.3626757764520069E-2</v>
      </c>
    </row>
    <row r="31" spans="1:18" x14ac:dyDescent="0.25">
      <c r="A31" s="2">
        <v>23</v>
      </c>
      <c r="B31" t="s">
        <v>24</v>
      </c>
      <c r="C31" s="3">
        <v>2922969</v>
      </c>
      <c r="D31" s="3">
        <f t="shared" si="2"/>
        <v>548.60529279279274</v>
      </c>
      <c r="E31" s="5">
        <f>SUM(C31/$C$47)</f>
        <v>7.1715816280138928E-2</v>
      </c>
      <c r="G31" s="20">
        <v>2766072</v>
      </c>
      <c r="H31" s="3">
        <f t="shared" si="3"/>
        <v>529.8988505747127</v>
      </c>
      <c r="I31" s="5">
        <f>SUM(G31/$G$47)</f>
        <v>6.9097582581827174E-2</v>
      </c>
    </row>
    <row r="32" spans="1:18" x14ac:dyDescent="0.25">
      <c r="A32" s="2">
        <v>31</v>
      </c>
      <c r="B32" t="s">
        <v>34</v>
      </c>
      <c r="C32" s="3">
        <v>1091428</v>
      </c>
      <c r="D32" s="3">
        <f t="shared" si="2"/>
        <v>204.8475975975976</v>
      </c>
      <c r="E32" s="5">
        <f>SUM(C32/$C$47)</f>
        <v>2.6778474192165391E-2</v>
      </c>
      <c r="G32" s="20">
        <v>1061876</v>
      </c>
      <c r="H32" s="3">
        <f t="shared" si="3"/>
        <v>203.42452107279692</v>
      </c>
      <c r="I32" s="5">
        <f>SUM(G32/$G$47)</f>
        <v>2.65260863063797E-2</v>
      </c>
    </row>
    <row r="33" spans="1:9" x14ac:dyDescent="0.25">
      <c r="A33" s="2">
        <v>33</v>
      </c>
      <c r="B33" t="s">
        <v>25</v>
      </c>
      <c r="C33" s="3">
        <v>324682</v>
      </c>
      <c r="D33" s="3">
        <f t="shared" si="2"/>
        <v>60.938813813813816</v>
      </c>
      <c r="E33" s="5">
        <f>SUM(C33/$C$47)</f>
        <v>7.9661586084108556E-3</v>
      </c>
      <c r="G33" s="20">
        <v>314521</v>
      </c>
      <c r="H33" s="3">
        <f t="shared" si="3"/>
        <v>60.253065134099614</v>
      </c>
      <c r="I33" s="5">
        <f>SUM(G33/$G$47)</f>
        <v>7.8568601147109927E-3</v>
      </c>
    </row>
    <row r="34" spans="1:9" x14ac:dyDescent="0.25">
      <c r="A34" s="2">
        <v>34</v>
      </c>
      <c r="B34" t="s">
        <v>26</v>
      </c>
      <c r="C34" s="3">
        <v>1087867</v>
      </c>
      <c r="D34" s="3">
        <f t="shared" si="2"/>
        <v>204.17924174174175</v>
      </c>
      <c r="E34" s="5">
        <f>SUM(C34/$C$47)</f>
        <v>2.6691104116816123E-2</v>
      </c>
      <c r="G34" s="20">
        <v>1561284</v>
      </c>
      <c r="H34" s="3">
        <f t="shared" si="3"/>
        <v>299.09655172413795</v>
      </c>
      <c r="I34" s="5">
        <f>SUM(G34/$G$47)</f>
        <v>3.9001497475006239E-2</v>
      </c>
    </row>
    <row r="35" spans="1:9" x14ac:dyDescent="0.25">
      <c r="A35" s="17">
        <v>35</v>
      </c>
      <c r="B35" t="s">
        <v>11</v>
      </c>
      <c r="C35" s="20">
        <v>17000</v>
      </c>
      <c r="D35" s="20">
        <f t="shared" si="2"/>
        <v>3.1906906906906909</v>
      </c>
      <c r="E35" s="5">
        <f>SUM(C35/$C$47)</f>
        <v>4.1709948917089502E-4</v>
      </c>
      <c r="G35" s="20">
        <v>17000</v>
      </c>
      <c r="H35" s="20">
        <f t="shared" si="3"/>
        <v>3.2567049808429118</v>
      </c>
      <c r="I35" s="5">
        <f>SUM(G35/$G$47)</f>
        <v>4.2466678520698735E-4</v>
      </c>
    </row>
    <row r="36" spans="1:9" x14ac:dyDescent="0.25">
      <c r="A36" s="2">
        <v>36</v>
      </c>
      <c r="B36" t="s">
        <v>27</v>
      </c>
      <c r="C36" s="3">
        <v>1392114</v>
      </c>
      <c r="D36" s="3">
        <f t="shared" si="2"/>
        <v>261.28265765765764</v>
      </c>
      <c r="E36" s="5">
        <f>SUM(C36/$C$47)</f>
        <v>3.4155884603979489E-2</v>
      </c>
      <c r="G36" s="20">
        <v>1261023</v>
      </c>
      <c r="H36" s="3">
        <f t="shared" si="3"/>
        <v>241.57528735632184</v>
      </c>
      <c r="I36" s="5">
        <f>SUM(G36/$G$47)</f>
        <v>3.150085785188652E-2</v>
      </c>
    </row>
    <row r="37" spans="1:9" x14ac:dyDescent="0.25">
      <c r="A37" s="2">
        <v>41</v>
      </c>
      <c r="B37" t="s">
        <v>28</v>
      </c>
      <c r="C37" s="3">
        <v>2051112</v>
      </c>
      <c r="D37" s="3">
        <f t="shared" si="2"/>
        <v>384.96846846846847</v>
      </c>
      <c r="E37" s="5">
        <f>SUM(C37/$C$47)</f>
        <v>5.0324574554840754E-2</v>
      </c>
      <c r="G37" s="20">
        <v>1941334</v>
      </c>
      <c r="H37" s="3">
        <f t="shared" si="3"/>
        <v>371.90306513409962</v>
      </c>
      <c r="I37" s="5">
        <f>SUM(G37/$G$47)</f>
        <v>4.8495298164295389E-2</v>
      </c>
    </row>
    <row r="38" spans="1:9" x14ac:dyDescent="0.25">
      <c r="A38" s="2">
        <v>51</v>
      </c>
      <c r="B38" t="s">
        <v>29</v>
      </c>
      <c r="C38" s="3">
        <v>3866619</v>
      </c>
      <c r="D38" s="3">
        <f t="shared" si="2"/>
        <v>725.71677927927931</v>
      </c>
      <c r="E38" s="5">
        <f>SUM(C38/$C$47)</f>
        <v>9.4868518218733947E-2</v>
      </c>
      <c r="G38" s="20">
        <v>3659086</v>
      </c>
      <c r="H38" s="3">
        <f t="shared" si="3"/>
        <v>700.97432950191569</v>
      </c>
      <c r="I38" s="5">
        <f>SUM(G38/$G$47)</f>
        <v>9.1405428730346738E-2</v>
      </c>
    </row>
    <row r="39" spans="1:9" x14ac:dyDescent="0.25">
      <c r="A39" s="2">
        <v>52</v>
      </c>
      <c r="B39" t="s">
        <v>30</v>
      </c>
      <c r="C39" s="3">
        <v>485000</v>
      </c>
      <c r="D39" s="3">
        <f t="shared" si="2"/>
        <v>91.028528528528525</v>
      </c>
      <c r="E39" s="5">
        <f>SUM(C39/$C$47)</f>
        <v>1.1899603073404947E-2</v>
      </c>
      <c r="G39" s="20">
        <v>429374</v>
      </c>
      <c r="H39" s="3">
        <f t="shared" si="3"/>
        <v>82.25555555555556</v>
      </c>
      <c r="I39" s="5">
        <f>SUM(G39/$G$47)</f>
        <v>1.0725933895968529E-2</v>
      </c>
    </row>
    <row r="40" spans="1:9" x14ac:dyDescent="0.25">
      <c r="A40" s="2">
        <v>53</v>
      </c>
      <c r="B40" t="s">
        <v>31</v>
      </c>
      <c r="C40" s="3">
        <v>1117739</v>
      </c>
      <c r="D40" s="3">
        <f t="shared" si="2"/>
        <v>209.78584834834834</v>
      </c>
      <c r="E40" s="5">
        <f>SUM(C40/$C$47)</f>
        <v>2.7424021525081589E-2</v>
      </c>
      <c r="G40" s="20">
        <v>1599949</v>
      </c>
      <c r="H40" s="3">
        <f t="shared" si="3"/>
        <v>306.50363984674328</v>
      </c>
      <c r="I40" s="5">
        <f>SUM(G40/$G$47)</f>
        <v>3.9967364607360834E-2</v>
      </c>
    </row>
    <row r="41" spans="1:9" x14ac:dyDescent="0.25">
      <c r="A41" s="17">
        <v>61</v>
      </c>
      <c r="B41" t="s">
        <v>32</v>
      </c>
      <c r="C41" s="20">
        <v>112403</v>
      </c>
      <c r="D41" s="20">
        <f t="shared" si="2"/>
        <v>21.096659159159159</v>
      </c>
      <c r="E41" s="5">
        <f>SUM(C41/$C$47)</f>
        <v>2.7578372871338891E-3</v>
      </c>
      <c r="G41" s="20">
        <v>109182</v>
      </c>
      <c r="H41" s="20">
        <f t="shared" si="3"/>
        <v>20.916091954022988</v>
      </c>
      <c r="I41" s="5">
        <f>SUM(G41/$G$47)</f>
        <v>2.7274099377923113E-3</v>
      </c>
    </row>
    <row r="42" spans="1:9" x14ac:dyDescent="0.25">
      <c r="A42" s="2">
        <v>71</v>
      </c>
      <c r="B42" t="s">
        <v>10</v>
      </c>
      <c r="C42" s="3">
        <v>484028</v>
      </c>
      <c r="D42" s="3">
        <f t="shared" si="2"/>
        <v>90.84609609609609</v>
      </c>
      <c r="E42" s="5">
        <f>SUM(C42/$C$47)</f>
        <v>1.1875754796729998E-2</v>
      </c>
      <c r="G42" s="20">
        <v>484028</v>
      </c>
      <c r="H42" s="3">
        <f t="shared" si="3"/>
        <v>92.725670498084298</v>
      </c>
      <c r="I42" s="5">
        <f>SUM(G42/$G$47)</f>
        <v>1.2091212630009862E-2</v>
      </c>
    </row>
    <row r="43" spans="1:9" x14ac:dyDescent="0.25">
      <c r="A43" s="17">
        <v>81</v>
      </c>
      <c r="B43" t="s">
        <v>40</v>
      </c>
      <c r="C43" s="20">
        <v>0</v>
      </c>
      <c r="D43" s="20">
        <f t="shared" si="2"/>
        <v>0</v>
      </c>
      <c r="E43" s="5">
        <f>SUM(C43/$C$47)</f>
        <v>0</v>
      </c>
      <c r="G43" s="20">
        <v>750000</v>
      </c>
      <c r="H43" s="20">
        <f t="shared" si="3"/>
        <v>143.67816091954023</v>
      </c>
      <c r="I43" s="5">
        <f>SUM(G43/$G$47)</f>
        <v>1.8735299347367087E-2</v>
      </c>
    </row>
    <row r="44" spans="1:9" x14ac:dyDescent="0.25">
      <c r="A44" s="17">
        <v>93</v>
      </c>
      <c r="B44" t="s">
        <v>41</v>
      </c>
      <c r="C44" s="20">
        <v>76150</v>
      </c>
      <c r="D44" s="20">
        <f t="shared" si="2"/>
        <v>14.292417417417417</v>
      </c>
      <c r="E44" s="5">
        <f>SUM(C44/$C$47)</f>
        <v>1.8683603588449209E-3</v>
      </c>
      <c r="G44" s="20">
        <v>76150</v>
      </c>
      <c r="H44" s="20">
        <f t="shared" si="3"/>
        <v>14.588122605363985</v>
      </c>
      <c r="I44" s="5">
        <f>SUM(G44/$G$47)</f>
        <v>1.902257393736005E-3</v>
      </c>
    </row>
    <row r="45" spans="1:9" x14ac:dyDescent="0.25">
      <c r="A45" s="2">
        <v>99</v>
      </c>
      <c r="B45" t="s">
        <v>33</v>
      </c>
      <c r="C45" s="4">
        <v>485000</v>
      </c>
      <c r="D45" s="4">
        <f t="shared" si="2"/>
        <v>91.028528528528525</v>
      </c>
      <c r="E45" s="6">
        <f>SUM(C45/$C$47)</f>
        <v>1.1899603073404947E-2</v>
      </c>
      <c r="G45" s="21">
        <v>472221</v>
      </c>
      <c r="H45" s="4">
        <f t="shared" si="3"/>
        <v>90.463793103448282</v>
      </c>
      <c r="I45" s="6">
        <f>SUM(G45/$G$47)</f>
        <v>1.1796269057484045E-2</v>
      </c>
    </row>
    <row r="47" spans="1:9" x14ac:dyDescent="0.25">
      <c r="A47" s="32" t="s">
        <v>19</v>
      </c>
      <c r="B47" s="32"/>
      <c r="C47" s="4">
        <f>SUM(C27:C46)</f>
        <v>40757662</v>
      </c>
      <c r="D47" s="4">
        <f>SUM(C47/$C$7)</f>
        <v>7649.711336336336</v>
      </c>
      <c r="E47" s="6">
        <f>SUM(E27:E46)</f>
        <v>1</v>
      </c>
      <c r="G47" s="4">
        <f>SUM(G27:G46)</f>
        <v>40031386</v>
      </c>
      <c r="H47" s="4">
        <f>SUM(G47/$D$7)</f>
        <v>7668.8478927203068</v>
      </c>
      <c r="I47" s="6">
        <f>SUM(I27:I46)</f>
        <v>1</v>
      </c>
    </row>
    <row r="50" spans="1:9" x14ac:dyDescent="0.25">
      <c r="A50" s="30" t="s">
        <v>6</v>
      </c>
      <c r="B50" s="30" t="s">
        <v>8</v>
      </c>
      <c r="C50" s="26" t="str">
        <f>C24</f>
        <v>2016-17</v>
      </c>
      <c r="D50" s="27"/>
      <c r="E50" s="28" t="s">
        <v>4</v>
      </c>
      <c r="F50" s="1"/>
      <c r="G50" s="26" t="str">
        <f>G24</f>
        <v>2015-16</v>
      </c>
      <c r="H50" s="27"/>
      <c r="I50" s="28" t="s">
        <v>4</v>
      </c>
    </row>
    <row r="51" spans="1:9" x14ac:dyDescent="0.25">
      <c r="A51" s="31"/>
      <c r="B51" s="31"/>
      <c r="C51" s="7" t="s">
        <v>2</v>
      </c>
      <c r="D51" s="7" t="s">
        <v>3</v>
      </c>
      <c r="E51" s="29"/>
      <c r="F51" s="1"/>
      <c r="G51" s="7" t="s">
        <v>2</v>
      </c>
      <c r="H51" s="7" t="s">
        <v>3</v>
      </c>
      <c r="I51" s="29"/>
    </row>
    <row r="53" spans="1:9" x14ac:dyDescent="0.25">
      <c r="A53" s="2">
        <v>35</v>
      </c>
      <c r="B53" t="s">
        <v>11</v>
      </c>
      <c r="C53" s="4">
        <v>2465388</v>
      </c>
      <c r="D53" s="4">
        <f>SUM(C53/C7)</f>
        <v>462.72297297297297</v>
      </c>
      <c r="E53" s="6">
        <f>SUM(C53/$C$55)</f>
        <v>1</v>
      </c>
      <c r="G53" s="4">
        <v>2422942</v>
      </c>
      <c r="H53" s="4">
        <f>SUM(G53/D7)</f>
        <v>464.16513409961686</v>
      </c>
      <c r="I53" s="6">
        <f>SUM(G53/$G$55)</f>
        <v>1</v>
      </c>
    </row>
    <row r="55" spans="1:9" x14ac:dyDescent="0.25">
      <c r="A55" s="32" t="s">
        <v>19</v>
      </c>
      <c r="B55" s="32"/>
      <c r="C55" s="4">
        <f>SUM(C53:C54)</f>
        <v>2465388</v>
      </c>
      <c r="D55" s="4">
        <f>SUM(C55/C7)</f>
        <v>462.72297297297297</v>
      </c>
      <c r="E55" s="6">
        <f>SUM(E53:E54)</f>
        <v>1</v>
      </c>
      <c r="G55" s="4">
        <f>SUM(G53:G54)</f>
        <v>2422942</v>
      </c>
      <c r="H55" s="4">
        <f>SUM(G55/D7)</f>
        <v>464.16513409961686</v>
      </c>
      <c r="I55" s="6">
        <f>SUM(I53:I54)</f>
        <v>1</v>
      </c>
    </row>
    <row r="58" spans="1:9" x14ac:dyDescent="0.25">
      <c r="A58" s="30" t="s">
        <v>6</v>
      </c>
      <c r="B58" s="30" t="s">
        <v>9</v>
      </c>
      <c r="C58" s="26" t="str">
        <f>C50</f>
        <v>2016-17</v>
      </c>
      <c r="D58" s="27"/>
      <c r="E58" s="28" t="s">
        <v>4</v>
      </c>
      <c r="F58" s="1"/>
      <c r="G58" s="26" t="str">
        <f>G50</f>
        <v>2015-16</v>
      </c>
      <c r="H58" s="27"/>
      <c r="I58" s="28" t="s">
        <v>4</v>
      </c>
    </row>
    <row r="59" spans="1:9" x14ac:dyDescent="0.25">
      <c r="A59" s="31"/>
      <c r="B59" s="31"/>
      <c r="C59" s="7" t="s">
        <v>2</v>
      </c>
      <c r="D59" s="7" t="s">
        <v>3</v>
      </c>
      <c r="E59" s="29"/>
      <c r="F59" s="1"/>
      <c r="G59" s="7" t="s">
        <v>2</v>
      </c>
      <c r="H59" s="7" t="s">
        <v>3</v>
      </c>
      <c r="I59" s="29"/>
    </row>
    <row r="61" spans="1:9" x14ac:dyDescent="0.25">
      <c r="A61" s="2">
        <v>71</v>
      </c>
      <c r="B61" t="s">
        <v>10</v>
      </c>
      <c r="C61" s="4">
        <v>5206713</v>
      </c>
      <c r="D61" s="4">
        <f>SUM(C61/C7)</f>
        <v>977.2359234234234</v>
      </c>
      <c r="E61" s="6">
        <f>SUM(C61/$C$63)</f>
        <v>1</v>
      </c>
      <c r="G61" s="4">
        <v>5379844</v>
      </c>
      <c r="H61" s="4">
        <f>SUM(G61/D7)</f>
        <v>1030.6214559386974</v>
      </c>
      <c r="I61" s="6">
        <f>SUM(G61/$G$63)</f>
        <v>1</v>
      </c>
    </row>
    <row r="63" spans="1:9" x14ac:dyDescent="0.25">
      <c r="A63" s="32" t="s">
        <v>19</v>
      </c>
      <c r="B63" s="32"/>
      <c r="C63" s="4">
        <f>SUM(C61:C62)</f>
        <v>5206713</v>
      </c>
      <c r="D63" s="4">
        <f>SUM(C63/C7)</f>
        <v>977.2359234234234</v>
      </c>
      <c r="E63" s="6">
        <f>SUM(E61:E62)</f>
        <v>1</v>
      </c>
      <c r="G63" s="4">
        <f>SUM(G61:G62)</f>
        <v>5379844</v>
      </c>
      <c r="H63" s="4">
        <f>SUM(G63/D7)</f>
        <v>1030.6214559386974</v>
      </c>
      <c r="I63" s="6">
        <f>SUM(I61:I62)</f>
        <v>1</v>
      </c>
    </row>
  </sheetData>
  <mergeCells count="31">
    <mergeCell ref="A63:B63"/>
    <mergeCell ref="A21:B21"/>
    <mergeCell ref="A5:B6"/>
    <mergeCell ref="A1:I1"/>
    <mergeCell ref="A2:I2"/>
    <mergeCell ref="A3:I3"/>
    <mergeCell ref="A47:B47"/>
    <mergeCell ref="A55:B55"/>
    <mergeCell ref="A58:A59"/>
    <mergeCell ref="B58:B59"/>
    <mergeCell ref="C58:D58"/>
    <mergeCell ref="E58:E59"/>
    <mergeCell ref="G58:H58"/>
    <mergeCell ref="I58:I59"/>
    <mergeCell ref="A50:A51"/>
    <mergeCell ref="B50:B51"/>
    <mergeCell ref="C50:D50"/>
    <mergeCell ref="E50:E51"/>
    <mergeCell ref="G50:H50"/>
    <mergeCell ref="I50:I51"/>
    <mergeCell ref="I14:I15"/>
    <mergeCell ref="I24:I25"/>
    <mergeCell ref="A14:B15"/>
    <mergeCell ref="C14:D14"/>
    <mergeCell ref="E14:E15"/>
    <mergeCell ref="G14:H14"/>
    <mergeCell ref="A24:A25"/>
    <mergeCell ref="B24:B25"/>
    <mergeCell ref="C24:D24"/>
    <mergeCell ref="E24:E25"/>
    <mergeCell ref="G24:H24"/>
  </mergeCells>
  <pageMargins left="0.7" right="0.7" top="0.75" bottom="0.75" header="0.3" footer="0.3"/>
  <pageSetup scale="75" orientation="portrait" r:id="rId1"/>
  <ignoredErrors>
    <ignoredError sqref="E17:E21 I17:I21 E36:E40 I36:I40 E54:I54 I27:I32 E27:E32 E53:F53 I53 E56:I57 E55:G55 I55 E62:I62 E61:F61 I61 I63 E59:I60 E58:F58 H58:I58 I33:I34 E33:E34 E45:E47 I45:I47 I42 E42" evalError="1"/>
    <ignoredError sqref="D47 H47 D55 H55 D63 H63 D21 H21" formula="1"/>
    <ignoredError sqref="E63:G63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2016-08-01T16:11:44Z</dcterms:modified>
</cp:coreProperties>
</file>